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2018" sheetId="1" r:id="rId1"/>
    <sheet name="2019" sheetId="2" r:id="rId2"/>
    <sheet name="Порядок начислений и оплат" sheetId="3" r:id="rId3"/>
  </sheets>
  <calcPr calcId="152511"/>
</workbook>
</file>

<file path=xl/calcChain.xml><?xml version="1.0" encoding="utf-8"?>
<calcChain xmlns="http://schemas.openxmlformats.org/spreadsheetml/2006/main">
  <c r="B18" i="2" l="1"/>
  <c r="D7" i="2"/>
  <c r="D13" i="2" l="1"/>
  <c r="D12" i="2"/>
  <c r="D11" i="2"/>
  <c r="D10" i="2"/>
  <c r="D9" i="2"/>
  <c r="D8" i="2"/>
  <c r="D6" i="2"/>
  <c r="D5" i="2"/>
  <c r="D4" i="2"/>
  <c r="D3" i="2"/>
  <c r="C9" i="1"/>
  <c r="C8" i="1"/>
  <c r="C7" i="1"/>
  <c r="C6" i="1"/>
  <c r="C10" i="1" s="1"/>
  <c r="D10" i="1" s="1"/>
  <c r="B2" i="1" s="1"/>
  <c r="B22" i="2" l="1"/>
  <c r="D14" i="2"/>
</calcChain>
</file>

<file path=xl/sharedStrings.xml><?xml version="1.0" encoding="utf-8"?>
<sst xmlns="http://schemas.openxmlformats.org/spreadsheetml/2006/main" count="42" uniqueCount="37">
  <si>
    <t>Расчет сметы</t>
  </si>
  <si>
    <t xml:space="preserve">Кол-во участков </t>
  </si>
  <si>
    <t>З/п председателя</t>
  </si>
  <si>
    <t>з/п казначея</t>
  </si>
  <si>
    <t>Охрана</t>
  </si>
  <si>
    <t>Милиция</t>
  </si>
  <si>
    <t>В месяц</t>
  </si>
  <si>
    <t>В год</t>
  </si>
  <si>
    <t>ВСЕГО</t>
  </si>
  <si>
    <t>руб</t>
  </si>
  <si>
    <t>Ремонт дороги</t>
  </si>
  <si>
    <t>Налог на землю</t>
  </si>
  <si>
    <t>Канцелярия</t>
  </si>
  <si>
    <t xml:space="preserve">З/п энергетик </t>
  </si>
  <si>
    <t>Судебные расходы</t>
  </si>
  <si>
    <t>Содержание дорог</t>
  </si>
  <si>
    <t>Месяц</t>
  </si>
  <si>
    <t>Год</t>
  </si>
  <si>
    <t>З/п охранника</t>
  </si>
  <si>
    <t>Канц товары</t>
  </si>
  <si>
    <t>Кол-во мес</t>
  </si>
  <si>
    <t>Размер взноса в год</t>
  </si>
  <si>
    <t>ПРОЕКТ</t>
  </si>
  <si>
    <t>З/п бухгалтер</t>
  </si>
  <si>
    <t>Кол-во участков/потенциально живых</t>
  </si>
  <si>
    <t>Всего участков</t>
  </si>
  <si>
    <t>В стадии взыскания</t>
  </si>
  <si>
    <t>В т.ч с 1 участка</t>
  </si>
  <si>
    <t>Целевые взносы расчитываются из расчета за 1 участок в год.</t>
  </si>
  <si>
    <t>Целевые взносы оплачивают все собственники участков, не зависимо от инфраструктуры участка.</t>
  </si>
  <si>
    <t>Документы для расчета: заявление на имя председателя правления, копии выписок по земельным участкам.</t>
  </si>
  <si>
    <t>Оплата производится до 31 марта текущего года.</t>
  </si>
  <si>
    <t>Статья расходов "Содержание дорог" подразумевает оплату на содержание дорог общего пользования 100% и софинансирование 50/50 внутриквартальных дорог.</t>
  </si>
  <si>
    <t>План работ по дорогам утверждается правлением СНТ до 30 апреля текущего года</t>
  </si>
  <si>
    <t>З/п казначей</t>
  </si>
  <si>
    <t xml:space="preserve">При наличии 2-х и более смежных участков, если они имеют общую границу и одного собственника (можно счтать одним участком), охрана оплачивается из расчета 1 участка. </t>
  </si>
  <si>
    <t xml:space="preserve">Пеня за несвоевременную оплату целевых взносов устанавливается 0,05% за каждый день просрочки, начиная с 1 апреля отчетного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</si>
</sst>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B23" sqref="B23"/>
    </sheetView>
  </sheetViews>
  <sheetFormatPr defaultRowHeight="15" x14ac:dyDescent="0.25"/>
  <cols>
    <col min="1" max="1" width="17.28515625" customWidth="1"/>
    <col min="2" max="2" width="9.7109375" customWidth="1"/>
    <col min="3" max="3" width="14" customWidth="1"/>
  </cols>
  <sheetData>
    <row r="2" spans="1:5" x14ac:dyDescent="0.25">
      <c r="A2" t="s">
        <v>0</v>
      </c>
      <c r="B2">
        <f>D10+C12+C14</f>
        <v>4600</v>
      </c>
    </row>
    <row r="4" spans="1:5" x14ac:dyDescent="0.25">
      <c r="A4" t="s">
        <v>1</v>
      </c>
      <c r="B4">
        <v>120</v>
      </c>
    </row>
    <row r="5" spans="1:5" x14ac:dyDescent="0.25">
      <c r="A5" s="1"/>
      <c r="B5" s="1" t="s">
        <v>6</v>
      </c>
      <c r="C5" s="1" t="s">
        <v>7</v>
      </c>
    </row>
    <row r="6" spans="1:5" x14ac:dyDescent="0.25">
      <c r="A6" s="2" t="s">
        <v>2</v>
      </c>
      <c r="B6" s="2">
        <v>8000</v>
      </c>
      <c r="C6" s="2">
        <f>B6*12</f>
        <v>96000</v>
      </c>
    </row>
    <row r="7" spans="1:5" x14ac:dyDescent="0.25">
      <c r="A7" s="2" t="s">
        <v>3</v>
      </c>
      <c r="B7" s="2">
        <v>1500</v>
      </c>
      <c r="C7" s="2">
        <f t="shared" ref="C7:C9" si="0">B7*12</f>
        <v>18000</v>
      </c>
    </row>
    <row r="8" spans="1:5" x14ac:dyDescent="0.25">
      <c r="A8" s="2" t="s">
        <v>4</v>
      </c>
      <c r="B8" s="2">
        <v>20000</v>
      </c>
      <c r="C8" s="2">
        <f t="shared" si="0"/>
        <v>240000</v>
      </c>
    </row>
    <row r="9" spans="1:5" x14ac:dyDescent="0.25">
      <c r="A9" s="2" t="s">
        <v>5</v>
      </c>
      <c r="B9" s="2">
        <v>4370</v>
      </c>
      <c r="C9" s="2">
        <f t="shared" si="0"/>
        <v>52440</v>
      </c>
    </row>
    <row r="10" spans="1:5" x14ac:dyDescent="0.25">
      <c r="A10" s="3" t="s">
        <v>8</v>
      </c>
      <c r="C10" s="3">
        <f>C6+C7+C8+C9</f>
        <v>406440</v>
      </c>
      <c r="D10">
        <f>C10/B4</f>
        <v>3387</v>
      </c>
      <c r="E10" t="s">
        <v>9</v>
      </c>
    </row>
    <row r="12" spans="1:5" x14ac:dyDescent="0.25">
      <c r="A12" s="3" t="s">
        <v>10</v>
      </c>
      <c r="C12">
        <v>513</v>
      </c>
    </row>
    <row r="13" spans="1:5" x14ac:dyDescent="0.25">
      <c r="A13" s="3" t="s">
        <v>11</v>
      </c>
    </row>
    <row r="14" spans="1:5" x14ac:dyDescent="0.25">
      <c r="A14" s="3" t="s">
        <v>12</v>
      </c>
      <c r="C14">
        <v>700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20" sqref="E20"/>
    </sheetView>
  </sheetViews>
  <sheetFormatPr defaultColWidth="8.85546875" defaultRowHeight="15" x14ac:dyDescent="0.25"/>
  <cols>
    <col min="1" max="1" width="31.28515625" style="4" customWidth="1"/>
    <col min="2" max="2" width="9.5703125" style="4" bestFit="1" customWidth="1"/>
    <col min="3" max="3" width="11.85546875" style="4" customWidth="1"/>
    <col min="4" max="4" width="10.42578125" style="4" customWidth="1"/>
    <col min="5" max="16384" width="8.85546875" style="4"/>
  </cols>
  <sheetData>
    <row r="1" spans="1:4" ht="19.5" x14ac:dyDescent="0.3">
      <c r="A1" s="8" t="s">
        <v>22</v>
      </c>
    </row>
    <row r="2" spans="1:4" x14ac:dyDescent="0.25">
      <c r="B2" s="5" t="s">
        <v>16</v>
      </c>
      <c r="C2" s="5" t="s">
        <v>20</v>
      </c>
      <c r="D2" s="5" t="s">
        <v>17</v>
      </c>
    </row>
    <row r="3" spans="1:4" x14ac:dyDescent="0.25">
      <c r="A3" s="6" t="s">
        <v>2</v>
      </c>
      <c r="B3" s="7">
        <v>8000</v>
      </c>
      <c r="C3" s="6">
        <v>12</v>
      </c>
      <c r="D3" s="7">
        <f>B3*C3</f>
        <v>96000</v>
      </c>
    </row>
    <row r="4" spans="1:4" x14ac:dyDescent="0.25">
      <c r="A4" s="6" t="s">
        <v>18</v>
      </c>
      <c r="B4" s="7">
        <v>20000</v>
      </c>
      <c r="C4" s="6">
        <v>12</v>
      </c>
      <c r="D4" s="7">
        <f t="shared" ref="D4:D13" si="0">B4*C4</f>
        <v>240000</v>
      </c>
    </row>
    <row r="5" spans="1:4" x14ac:dyDescent="0.25">
      <c r="A5" s="6" t="s">
        <v>5</v>
      </c>
      <c r="B5" s="7">
        <v>4370</v>
      </c>
      <c r="C5" s="6">
        <v>12</v>
      </c>
      <c r="D5" s="7">
        <f t="shared" si="0"/>
        <v>52440</v>
      </c>
    </row>
    <row r="6" spans="1:4" x14ac:dyDescent="0.25">
      <c r="A6" s="6" t="s">
        <v>34</v>
      </c>
      <c r="B6" s="7">
        <v>8000</v>
      </c>
      <c r="C6" s="6">
        <v>12</v>
      </c>
      <c r="D6" s="7">
        <f t="shared" si="0"/>
        <v>96000</v>
      </c>
    </row>
    <row r="7" spans="1:4" x14ac:dyDescent="0.25">
      <c r="A7" s="6" t="s">
        <v>23</v>
      </c>
      <c r="B7" s="7">
        <v>2000</v>
      </c>
      <c r="C7" s="6">
        <v>12</v>
      </c>
      <c r="D7" s="7">
        <f t="shared" si="0"/>
        <v>24000</v>
      </c>
    </row>
    <row r="8" spans="1:4" x14ac:dyDescent="0.25">
      <c r="A8" s="6" t="s">
        <v>15</v>
      </c>
      <c r="B8" s="7">
        <v>300000</v>
      </c>
      <c r="C8" s="6">
        <v>1</v>
      </c>
      <c r="D8" s="7">
        <f t="shared" si="0"/>
        <v>300000</v>
      </c>
    </row>
    <row r="9" spans="1:4" x14ac:dyDescent="0.25">
      <c r="A9" s="6" t="s">
        <v>13</v>
      </c>
      <c r="B9" s="7">
        <v>5000</v>
      </c>
      <c r="C9" s="6">
        <v>12</v>
      </c>
      <c r="D9" s="7">
        <f t="shared" si="0"/>
        <v>60000</v>
      </c>
    </row>
    <row r="10" spans="1:4" x14ac:dyDescent="0.25">
      <c r="A10" s="6" t="s">
        <v>14</v>
      </c>
      <c r="B10" s="7">
        <v>100000</v>
      </c>
      <c r="C10" s="6">
        <v>1</v>
      </c>
      <c r="D10" s="7">
        <f t="shared" si="0"/>
        <v>100000</v>
      </c>
    </row>
    <row r="11" spans="1:4" x14ac:dyDescent="0.25">
      <c r="A11" s="6" t="s">
        <v>11</v>
      </c>
      <c r="B11" s="7">
        <v>10000</v>
      </c>
      <c r="C11" s="6">
        <v>1</v>
      </c>
      <c r="D11" s="7">
        <f t="shared" si="0"/>
        <v>10000</v>
      </c>
    </row>
    <row r="12" spans="1:4" x14ac:dyDescent="0.25">
      <c r="A12" s="6" t="s">
        <v>19</v>
      </c>
      <c r="B12" s="7">
        <v>1000</v>
      </c>
      <c r="C12" s="6">
        <v>12</v>
      </c>
      <c r="D12" s="7">
        <f t="shared" si="0"/>
        <v>12000</v>
      </c>
    </row>
    <row r="13" spans="1:4" x14ac:dyDescent="0.25">
      <c r="A13" s="6"/>
      <c r="B13" s="6"/>
      <c r="C13" s="6"/>
      <c r="D13" s="7">
        <f t="shared" si="0"/>
        <v>0</v>
      </c>
    </row>
    <row r="14" spans="1:4" x14ac:dyDescent="0.25">
      <c r="A14" s="6" t="s">
        <v>8</v>
      </c>
      <c r="B14" s="6"/>
      <c r="C14" s="6"/>
      <c r="D14" s="7">
        <f>D13+D12+D11+D10+D9+D8+D7+D6+D5+D4+D3</f>
        <v>990440</v>
      </c>
    </row>
    <row r="16" spans="1:4" x14ac:dyDescent="0.25">
      <c r="A16" s="4" t="s">
        <v>24</v>
      </c>
      <c r="B16" s="9">
        <v>200</v>
      </c>
    </row>
    <row r="17" spans="1:2" x14ac:dyDescent="0.25">
      <c r="A17" s="4" t="s">
        <v>25</v>
      </c>
      <c r="B17" s="4">
        <v>324</v>
      </c>
    </row>
    <row r="18" spans="1:2" x14ac:dyDescent="0.25">
      <c r="A18" s="4" t="s">
        <v>26</v>
      </c>
      <c r="B18" s="4">
        <f>B17-B16</f>
        <v>124</v>
      </c>
    </row>
    <row r="19" spans="1:2" x14ac:dyDescent="0.25">
      <c r="A19" s="4" t="s">
        <v>21</v>
      </c>
      <c r="B19" s="4">
        <v>5000</v>
      </c>
    </row>
    <row r="21" spans="1:2" x14ac:dyDescent="0.25">
      <c r="A21" s="4" t="s">
        <v>27</v>
      </c>
    </row>
    <row r="22" spans="1:2" x14ac:dyDescent="0.25">
      <c r="A22" s="4" t="s">
        <v>4</v>
      </c>
      <c r="B22" s="4">
        <f>(D4+D5)/B16</f>
        <v>1462.2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9" sqref="B9"/>
    </sheetView>
  </sheetViews>
  <sheetFormatPr defaultRowHeight="15" x14ac:dyDescent="0.25"/>
  <sheetData>
    <row r="2" spans="1:2" x14ac:dyDescent="0.25">
      <c r="A2">
        <v>1</v>
      </c>
      <c r="B2" t="s">
        <v>28</v>
      </c>
    </row>
    <row r="3" spans="1:2" x14ac:dyDescent="0.25">
      <c r="A3">
        <v>2</v>
      </c>
      <c r="B3" t="s">
        <v>29</v>
      </c>
    </row>
    <row r="4" spans="1:2" x14ac:dyDescent="0.25">
      <c r="A4">
        <v>3</v>
      </c>
      <c r="B4" t="s">
        <v>35</v>
      </c>
    </row>
    <row r="5" spans="1:2" x14ac:dyDescent="0.25">
      <c r="B5" t="s">
        <v>30</v>
      </c>
    </row>
    <row r="6" spans="1:2" x14ac:dyDescent="0.25">
      <c r="A6">
        <v>4</v>
      </c>
      <c r="B6" t="s">
        <v>31</v>
      </c>
    </row>
    <row r="7" spans="1:2" x14ac:dyDescent="0.25">
      <c r="A7">
        <v>5</v>
      </c>
      <c r="B7" t="s">
        <v>32</v>
      </c>
    </row>
    <row r="8" spans="1:2" x14ac:dyDescent="0.25">
      <c r="B8" t="s">
        <v>33</v>
      </c>
    </row>
    <row r="9" spans="1:2" x14ac:dyDescent="0.25">
      <c r="A9">
        <v>6</v>
      </c>
      <c r="B9" t="s">
        <v>36</v>
      </c>
    </row>
    <row r="10" spans="1:2" x14ac:dyDescent="0.25">
      <c r="A1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2019</vt:lpstr>
      <vt:lpstr>Порядок начислений и оплат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2019-03-11T11:46:53Z</dcterms:modified>
</cp:coreProperties>
</file>